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35" windowHeight="7620" tabRatio="560"/>
  </bookViews>
  <sheets>
    <sheet name="Celková nabídková cena" sheetId="3" r:id="rId1"/>
  </sheets>
  <calcPr calcId="125725"/>
</workbook>
</file>

<file path=xl/calcChain.xml><?xml version="1.0" encoding="utf-8"?>
<calcChain xmlns="http://schemas.openxmlformats.org/spreadsheetml/2006/main">
  <c r="D41" i="3"/>
  <c r="J27"/>
  <c r="I17" l="1"/>
  <c r="J17"/>
  <c r="I18"/>
  <c r="J18" s="1"/>
  <c r="I12"/>
  <c r="J12" s="1"/>
  <c r="D37"/>
  <c r="G8"/>
  <c r="H8"/>
  <c r="I20" l="1"/>
  <c r="J20" s="1"/>
  <c r="I19"/>
  <c r="J19" s="1"/>
  <c r="I15"/>
  <c r="J15" s="1"/>
  <c r="I16"/>
  <c r="J16" s="1"/>
  <c r="I24"/>
  <c r="J24" s="1"/>
  <c r="I25"/>
  <c r="J25" s="1"/>
  <c r="N15"/>
  <c r="M8"/>
  <c r="N8"/>
  <c r="M9"/>
  <c r="N9"/>
  <c r="M10"/>
  <c r="N10"/>
  <c r="M11"/>
  <c r="N11"/>
  <c r="I26"/>
  <c r="J26" s="1"/>
  <c r="I23"/>
  <c r="J23" s="1"/>
  <c r="I22"/>
  <c r="J22" s="1"/>
  <c r="I21"/>
  <c r="J21" s="1"/>
  <c r="G11"/>
  <c r="H11"/>
  <c r="I11"/>
  <c r="J11" s="1"/>
  <c r="I13"/>
  <c r="J13" s="1"/>
  <c r="I10"/>
  <c r="J10" s="1"/>
  <c r="I9"/>
  <c r="J9" s="1"/>
  <c r="I8"/>
  <c r="J8" s="1"/>
  <c r="H10"/>
  <c r="G10"/>
  <c r="D35" l="1"/>
  <c r="D33"/>
  <c r="D31"/>
</calcChain>
</file>

<file path=xl/comments1.xml><?xml version="1.0" encoding="utf-8"?>
<comments xmlns="http://schemas.openxmlformats.org/spreadsheetml/2006/main">
  <authors>
    <author>kubis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38"/>
          </rPr>
          <t>kubis:</t>
        </r>
        <r>
          <rPr>
            <sz val="8"/>
            <color indexed="81"/>
            <rFont val="Tahoma"/>
            <family val="2"/>
            <charset val="238"/>
          </rPr>
          <t xml:space="preserve">
Jsou předvyplněny minimální požadované hodnoty</t>
        </r>
      </text>
    </comment>
    <comment ref="D6" authorId="0">
      <text>
        <r>
          <rPr>
            <b/>
            <sz val="8"/>
            <color indexed="81"/>
            <rFont val="Tahoma"/>
            <family val="2"/>
            <charset val="238"/>
          </rPr>
          <t>kubis:</t>
        </r>
        <r>
          <rPr>
            <sz val="8"/>
            <color indexed="81"/>
            <rFont val="Tahoma"/>
            <family val="2"/>
            <charset val="238"/>
          </rPr>
          <t xml:space="preserve">
Jsou předvyplněny minimální požadované hodnoty</t>
        </r>
      </text>
    </comment>
    <comment ref="E6" authorId="0">
      <text>
        <r>
          <rPr>
            <b/>
            <sz val="8"/>
            <color indexed="81"/>
            <rFont val="Tahoma"/>
            <family val="2"/>
            <charset val="238"/>
          </rPr>
          <t>kubis:</t>
        </r>
        <r>
          <rPr>
            <sz val="8"/>
            <color indexed="81"/>
            <rFont val="Tahoma"/>
            <family val="2"/>
            <charset val="238"/>
          </rPr>
          <t xml:space="preserve">
Jsou předvyplněny minimální požadované hodnoty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238"/>
          </rPr>
          <t>kubis:</t>
        </r>
        <r>
          <rPr>
            <sz val="8"/>
            <color indexed="81"/>
            <rFont val="Tahoma"/>
            <family val="2"/>
            <charset val="238"/>
          </rPr>
          <t xml:space="preserve">
Počet SIM, na kterých bude služba využívána je určen pevně pro získání srovnatelných výsledků</t>
        </r>
      </text>
    </comment>
    <comment ref="G15" authorId="0">
      <text>
        <r>
          <rPr>
            <b/>
            <sz val="8"/>
            <color indexed="81"/>
            <rFont val="Tahoma"/>
            <family val="2"/>
            <charset val="238"/>
          </rPr>
          <t>kubis:</t>
        </r>
        <r>
          <rPr>
            <sz val="8"/>
            <color indexed="81"/>
            <rFont val="Tahoma"/>
            <family val="2"/>
            <charset val="238"/>
          </rPr>
          <t xml:space="preserve">
Předpokládaný počet MMS odeslaných v síti Zadavatele za 1 měsíc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38"/>
          </rPr>
          <t>kubis:</t>
        </r>
        <r>
          <rPr>
            <sz val="8"/>
            <color indexed="81"/>
            <rFont val="Tahoma"/>
            <family val="2"/>
            <charset val="238"/>
          </rPr>
          <t xml:space="preserve">
Pokud není rozlišeno, nutno vyplnit shodně všechny řádky!</t>
        </r>
      </text>
    </comment>
    <comment ref="G19" authorId="0">
      <text>
        <r>
          <rPr>
            <b/>
            <sz val="8"/>
            <color indexed="81"/>
            <rFont val="Tahoma"/>
            <family val="2"/>
            <charset val="238"/>
          </rPr>
          <t>kubis:</t>
        </r>
        <r>
          <rPr>
            <sz val="8"/>
            <color indexed="81"/>
            <rFont val="Tahoma"/>
            <family val="2"/>
            <charset val="238"/>
          </rPr>
          <t xml:space="preserve">
Předpokládaný počet průměrně zakoupených speciálních tarifů za 1 měsíc</t>
        </r>
      </text>
    </comment>
    <comment ref="O19" authorId="0">
      <text>
        <r>
          <rPr>
            <b/>
            <sz val="8"/>
            <color indexed="81"/>
            <rFont val="Tahoma"/>
            <family val="2"/>
            <charset val="238"/>
          </rPr>
          <t>kubis:</t>
        </r>
        <r>
          <rPr>
            <sz val="8"/>
            <color indexed="81"/>
            <rFont val="Tahoma"/>
            <family val="2"/>
            <charset val="238"/>
          </rPr>
          <t xml:space="preserve">
Povinný údaj !!</t>
        </r>
      </text>
    </comment>
    <comment ref="D20" authorId="0">
      <text>
        <r>
          <rPr>
            <b/>
            <sz val="8"/>
            <color indexed="81"/>
            <rFont val="Tahoma"/>
            <family val="2"/>
            <charset val="238"/>
          </rPr>
          <t>kubis:</t>
        </r>
        <r>
          <rPr>
            <sz val="8"/>
            <color indexed="81"/>
            <rFont val="Tahoma"/>
            <family val="2"/>
            <charset val="238"/>
          </rPr>
          <t xml:space="preserve">
Pokud není rozlišeno, nutno vyplnit shodně všechny řádky!</t>
        </r>
      </text>
    </comment>
    <comment ref="G20" authorId="0">
      <text>
        <r>
          <rPr>
            <b/>
            <sz val="8"/>
            <color indexed="81"/>
            <rFont val="Tahoma"/>
            <family val="2"/>
            <charset val="238"/>
          </rPr>
          <t>kubis:</t>
        </r>
        <r>
          <rPr>
            <sz val="8"/>
            <color indexed="81"/>
            <rFont val="Tahoma"/>
            <family val="2"/>
            <charset val="238"/>
          </rPr>
          <t xml:space="preserve">
Předpokládaný počet průměrně zakoupených balíčků za 1 měsíc</t>
        </r>
      </text>
    </comment>
    <comment ref="O20" authorId="0">
      <text>
        <r>
          <rPr>
            <b/>
            <sz val="8"/>
            <color indexed="81"/>
            <rFont val="Tahoma"/>
            <family val="2"/>
            <charset val="238"/>
          </rPr>
          <t>kubis:</t>
        </r>
        <r>
          <rPr>
            <sz val="8"/>
            <color indexed="81"/>
            <rFont val="Tahoma"/>
            <family val="2"/>
            <charset val="238"/>
          </rPr>
          <t xml:space="preserve">
Povinný údaj !!</t>
        </r>
      </text>
    </comment>
  </commentList>
</comments>
</file>

<file path=xl/sharedStrings.xml><?xml version="1.0" encoding="utf-8"?>
<sst xmlns="http://schemas.openxmlformats.org/spreadsheetml/2006/main" count="81" uniqueCount="71">
  <si>
    <t>Poznámka Uchazeče</t>
  </si>
  <si>
    <t>Podpis</t>
  </si>
  <si>
    <t>Jméno/a oprávněné/ných osoby/osob:</t>
  </si>
  <si>
    <t>Celkový počet volných minut za měsíc</t>
  </si>
  <si>
    <t>Celkový počet volných SMS za měsíc</t>
  </si>
  <si>
    <t xml:space="preserve">Datum: </t>
  </si>
  <si>
    <t>Takto barevně označená pole vyplní Uchazeč v elektronické podobě</t>
  </si>
  <si>
    <t>bez omezení</t>
  </si>
  <si>
    <t>Všechny ceny jsou uvedeny bez DPH</t>
  </si>
  <si>
    <t>Celková nabídková cena</t>
  </si>
  <si>
    <t>Multimediální služby  (MMS)</t>
  </si>
  <si>
    <t>Počet SIM</t>
  </si>
  <si>
    <t>blokování hovorů</t>
  </si>
  <si>
    <t>blokování SMS</t>
  </si>
  <si>
    <t>Služby třetích stran</t>
  </si>
  <si>
    <t>Marketingové zprávy</t>
  </si>
  <si>
    <t>Elektronické vyúčtování</t>
  </si>
  <si>
    <t>standardně zablokovány</t>
  </si>
  <si>
    <t>FUP (Gbyte):</t>
  </si>
  <si>
    <t>Paušální sazba v Kč za 1 SIM a 1 měsíc</t>
  </si>
  <si>
    <t>Počet volných minut pro         1 SIM/1 měsíc</t>
  </si>
  <si>
    <t>Počet volných SMS pro          1 SIM/1 měsíc</t>
  </si>
  <si>
    <t>odeslaných MMS</t>
  </si>
  <si>
    <t>zakoupených balíčků</t>
  </si>
  <si>
    <t>Cena při překročení volných jednotek</t>
  </si>
  <si>
    <t>o 1 sekundu   (Kč/1 sekundu)</t>
  </si>
  <si>
    <t>o 1 SMS          (Kč/1 SMS)</t>
  </si>
  <si>
    <t>Průměrné překročení o 20 minut/2 roky na každé SIM</t>
  </si>
  <si>
    <t>Průměrné překročení o 20 SMS/2 roky na každé SIM</t>
  </si>
  <si>
    <t>za všechny SIM za 2 roky</t>
  </si>
  <si>
    <t>za všechny SIM za 1 měsíc</t>
  </si>
  <si>
    <t>Vysvětlivka I</t>
  </si>
  <si>
    <t>Vysvětlivka II</t>
  </si>
  <si>
    <t>Cena tarifu</t>
  </si>
  <si>
    <t>Doplňková služba      (DS)</t>
  </si>
  <si>
    <t>Paušální sazba za DS</t>
  </si>
  <si>
    <t>Předpokládaný počet jednotek v prům. měsíci</t>
  </si>
  <si>
    <t>Cena za DS    za měsíc</t>
  </si>
  <si>
    <t>Cena za DS za 2 roky</t>
  </si>
  <si>
    <t>cena za 1 MMS</t>
  </si>
  <si>
    <t>Paušál za základní služby za 24 měsíců</t>
  </si>
  <si>
    <t>Paušál za doplňkové služby za 24 měsíců</t>
  </si>
  <si>
    <t>Za překročení základních služeb za 24 měsíců</t>
  </si>
  <si>
    <t>Za zakoupení doplňkových služeb za 24 měsíců</t>
  </si>
  <si>
    <t>Tarif  základní služby     (ZS)</t>
  </si>
  <si>
    <t>Cena za jednotku DS</t>
  </si>
  <si>
    <t>Cena za 24 měsíců užívání DS</t>
  </si>
  <si>
    <t>Zařazení SIM do VPN</t>
  </si>
  <si>
    <t>Suspendace/aktivace SIM</t>
  </si>
  <si>
    <t>Hlasový roamingový balíček EU</t>
  </si>
  <si>
    <t>Datový roamingový balíček EU</t>
  </si>
  <si>
    <t>speciálně zvýhodněný tarif</t>
  </si>
  <si>
    <t>zakoupených tarifů</t>
  </si>
  <si>
    <t>Tarif 3  (SMS)</t>
  </si>
  <si>
    <t>Tarif 4  (hromadné SMS)</t>
  </si>
  <si>
    <t>BEZPLATNĚ</t>
  </si>
  <si>
    <t>Výměna SIM (ztráta, krádež, inovace)</t>
  </si>
  <si>
    <t>v poznámce uveďte velikost balíčku    (minimální velikost 350 Mbyte)</t>
  </si>
  <si>
    <t xml:space="preserve">Doplňkové služby </t>
  </si>
  <si>
    <t>Tarify</t>
  </si>
  <si>
    <t>Tarif 1  (NULOVÝ)</t>
  </si>
  <si>
    <t>Tarif 2  (NEOMEZENÝ)</t>
  </si>
  <si>
    <t>Internet v mobilu (FUP 1,5 Gbyte)</t>
  </si>
  <si>
    <t>10 Gbyte</t>
  </si>
  <si>
    <t>1,5 Gbyte</t>
  </si>
  <si>
    <t>Tarif 5  (Modem 1,5 GByte)</t>
  </si>
  <si>
    <t>Tarif 6  (Modem 10 GByte)</t>
  </si>
  <si>
    <t>Internet v mobilu (FUP 200 Mbyte)</t>
  </si>
  <si>
    <t>Internet v mobilu (FUP 10 Gbyte)</t>
  </si>
  <si>
    <t>HW budget</t>
  </si>
  <si>
    <r>
      <t>Ceny služeb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</si>
</sst>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_ ;\-#,##0\ "/>
  </numFmts>
  <fonts count="22"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u/>
      <sz val="12"/>
      <color theme="1"/>
      <name val="Arial"/>
      <family val="2"/>
      <charset val="238"/>
    </font>
    <font>
      <b/>
      <sz val="18"/>
      <color theme="3" tint="-0.249977111117893"/>
      <name val="Arial"/>
      <family val="2"/>
      <charset val="238"/>
    </font>
    <font>
      <sz val="18"/>
      <color theme="3" tint="-0.249977111117893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i/>
      <u/>
      <sz val="10"/>
      <color theme="3" tint="-0.249977111117893"/>
      <name val="Arial"/>
      <family val="2"/>
      <charset val="238"/>
    </font>
    <font>
      <sz val="8"/>
      <name val="Arial"/>
      <family val="2"/>
      <charset val="238"/>
    </font>
    <font>
      <u/>
      <sz val="8"/>
      <color theme="1"/>
      <name val="Arial"/>
      <family val="2"/>
      <charset val="238"/>
    </font>
    <font>
      <sz val="10"/>
      <name val="Arial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48118533890809E-2"/>
        <bgColor indexed="64"/>
      </patternFill>
    </fill>
    <fill>
      <gradientFill degree="45">
        <stop position="0">
          <color theme="0"/>
        </stop>
        <stop position="1">
          <color rgb="FFFEBAAC"/>
        </stop>
      </gradientFill>
    </fill>
    <fill>
      <patternFill patternType="solid">
        <fgColor rgb="FFFF66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auto="1"/>
      </patternFill>
    </fill>
  </fills>
  <borders count="58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0" fillId="0" borderId="0"/>
  </cellStyleXfs>
  <cellXfs count="198">
    <xf numFmtId="0" fontId="0" fillId="0" borderId="0" xfId="0"/>
    <xf numFmtId="44" fontId="0" fillId="4" borderId="1" xfId="0" applyNumberFormat="1" applyFill="1" applyBorder="1" applyAlignment="1" applyProtection="1">
      <alignment vertical="center" wrapText="1"/>
      <protection locked="0"/>
    </xf>
    <xf numFmtId="44" fontId="0" fillId="4" borderId="2" xfId="0" applyNumberFormat="1" applyFill="1" applyBorder="1" applyAlignment="1" applyProtection="1">
      <alignment vertical="center" wrapText="1"/>
      <protection locked="0"/>
    </xf>
    <xf numFmtId="44" fontId="0" fillId="4" borderId="3" xfId="0" applyNumberForma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44" fontId="6" fillId="3" borderId="4" xfId="0" applyNumberFormat="1" applyFont="1" applyFill="1" applyBorder="1" applyAlignment="1" applyProtection="1">
      <alignment horizontal="center" vertical="center"/>
    </xf>
    <xf numFmtId="44" fontId="6" fillId="3" borderId="4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Protection="1"/>
    <xf numFmtId="0" fontId="8" fillId="0" borderId="0" xfId="0" applyFo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44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44" fontId="13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/>
    <xf numFmtId="0" fontId="6" fillId="3" borderId="42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44" fontId="6" fillId="3" borderId="41" xfId="0" applyNumberFormat="1" applyFont="1" applyFill="1" applyBorder="1" applyAlignment="1" applyProtection="1">
      <alignment horizontal="center" vertical="center"/>
    </xf>
    <xf numFmtId="44" fontId="6" fillId="3" borderId="41" xfId="0" applyNumberFormat="1" applyFont="1" applyFill="1" applyBorder="1" applyAlignment="1" applyProtection="1">
      <alignment vertical="center"/>
    </xf>
    <xf numFmtId="44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/>
    <xf numFmtId="0" fontId="6" fillId="0" borderId="14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6" fillId="0" borderId="37" xfId="0" applyFont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7" fontId="0" fillId="4" borderId="1" xfId="0" applyNumberFormat="1" applyFill="1" applyBorder="1" applyAlignment="1" applyProtection="1">
      <alignment vertical="center" wrapText="1"/>
      <protection locked="0"/>
    </xf>
    <xf numFmtId="7" fontId="0" fillId="4" borderId="2" xfId="0" applyNumberFormat="1" applyFill="1" applyBorder="1" applyAlignment="1" applyProtection="1">
      <alignment vertical="center" wrapText="1"/>
      <protection locked="0"/>
    </xf>
    <xf numFmtId="7" fontId="6" fillId="0" borderId="14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Alignment="1" applyProtection="1">
      <alignment vertical="center"/>
    </xf>
    <xf numFmtId="164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7" fontId="6" fillId="2" borderId="4" xfId="0" applyNumberFormat="1" applyFont="1" applyFill="1" applyBorder="1" applyAlignment="1" applyProtection="1">
      <alignment horizontal="right" vertical="center"/>
    </xf>
    <xf numFmtId="7" fontId="6" fillId="4" borderId="2" xfId="0" applyNumberFormat="1" applyFont="1" applyFill="1" applyBorder="1" applyAlignment="1" applyProtection="1">
      <alignment vertical="center"/>
      <protection locked="0"/>
    </xf>
    <xf numFmtId="0" fontId="5" fillId="3" borderId="24" xfId="0" applyFont="1" applyFill="1" applyBorder="1" applyAlignment="1" applyProtection="1">
      <alignment horizontal="center" vertical="center" wrapText="1"/>
    </xf>
    <xf numFmtId="7" fontId="6" fillId="2" borderId="15" xfId="0" applyNumberFormat="1" applyFont="1" applyFill="1" applyBorder="1" applyAlignment="1" applyProtection="1">
      <alignment horizontal="center" vertical="center"/>
    </xf>
    <xf numFmtId="7" fontId="6" fillId="4" borderId="20" xfId="0" applyNumberFormat="1" applyFont="1" applyFill="1" applyBorder="1" applyAlignment="1" applyProtection="1">
      <alignment vertical="center"/>
      <protection locked="0"/>
    </xf>
    <xf numFmtId="7" fontId="6" fillId="2" borderId="33" xfId="0" applyNumberFormat="1" applyFont="1" applyFill="1" applyBorder="1" applyAlignment="1" applyProtection="1">
      <alignment horizontal="right" vertical="center"/>
    </xf>
    <xf numFmtId="7" fontId="6" fillId="2" borderId="36" xfId="0" applyNumberFormat="1" applyFont="1" applyFill="1" applyBorder="1" applyAlignment="1" applyProtection="1">
      <alignment horizontal="right" vertical="center"/>
    </xf>
    <xf numFmtId="44" fontId="6" fillId="3" borderId="36" xfId="0" applyNumberFormat="1" applyFont="1" applyFill="1" applyBorder="1" applyAlignment="1" applyProtection="1">
      <alignment vertical="center"/>
    </xf>
    <xf numFmtId="44" fontId="6" fillId="3" borderId="38" xfId="0" applyNumberFormat="1" applyFont="1" applyFill="1" applyBorder="1" applyAlignment="1" applyProtection="1">
      <alignment vertical="center"/>
    </xf>
    <xf numFmtId="7" fontId="6" fillId="4" borderId="43" xfId="0" applyNumberFormat="1" applyFont="1" applyFill="1" applyBorder="1" applyAlignment="1" applyProtection="1">
      <alignment vertical="center"/>
      <protection locked="0"/>
    </xf>
    <xf numFmtId="7" fontId="6" fillId="4" borderId="39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ill="1" applyBorder="1" applyProtection="1"/>
    <xf numFmtId="0" fontId="14" fillId="0" borderId="0" xfId="0" applyFont="1" applyAlignment="1" applyProtection="1"/>
    <xf numFmtId="0" fontId="0" fillId="0" borderId="0" xfId="0" applyAlignment="1" applyProtection="1"/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7" fontId="6" fillId="4" borderId="1" xfId="0" applyNumberFormat="1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44" xfId="0" applyFont="1" applyFill="1" applyBorder="1" applyAlignment="1" applyProtection="1">
      <alignment horizontal="center" vertical="center" wrapText="1"/>
    </xf>
    <xf numFmtId="0" fontId="4" fillId="3" borderId="45" xfId="0" applyFont="1" applyFill="1" applyBorder="1" applyAlignment="1" applyProtection="1">
      <alignment horizontal="center" vertical="center" wrapText="1"/>
    </xf>
    <xf numFmtId="7" fontId="6" fillId="4" borderId="6" xfId="0" applyNumberFormat="1" applyFont="1" applyFill="1" applyBorder="1" applyAlignment="1" applyProtection="1">
      <alignment horizontal="right" vertical="center"/>
      <protection locked="0"/>
    </xf>
    <xf numFmtId="7" fontId="6" fillId="4" borderId="10" xfId="0" applyNumberFormat="1" applyFont="1" applyFill="1" applyBorder="1" applyAlignment="1" applyProtection="1">
      <alignment horizontal="right" vertical="center"/>
      <protection locked="0"/>
    </xf>
    <xf numFmtId="7" fontId="6" fillId="4" borderId="4" xfId="0" applyNumberFormat="1" applyFont="1" applyFill="1" applyBorder="1" applyAlignment="1" applyProtection="1">
      <alignment horizontal="right" vertical="center"/>
      <protection locked="0"/>
    </xf>
    <xf numFmtId="7" fontId="6" fillId="4" borderId="14" xfId="0" applyNumberFormat="1" applyFont="1" applyFill="1" applyBorder="1" applyAlignment="1" applyProtection="1">
      <alignment horizontal="right" vertical="center"/>
      <protection locked="0"/>
    </xf>
    <xf numFmtId="7" fontId="6" fillId="4" borderId="16" xfId="0" applyNumberFormat="1" applyFont="1" applyFill="1" applyBorder="1" applyAlignment="1" applyProtection="1">
      <alignment horizontal="right" vertical="center"/>
      <protection locked="0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 applyProtection="1">
      <alignment horizontal="center" vertical="center"/>
    </xf>
    <xf numFmtId="44" fontId="0" fillId="4" borderId="39" xfId="0" applyNumberFormat="1" applyFill="1" applyBorder="1" applyAlignment="1" applyProtection="1">
      <alignment vertical="center" wrapText="1"/>
      <protection locked="0"/>
    </xf>
    <xf numFmtId="0" fontId="6" fillId="0" borderId="42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7" fontId="6" fillId="4" borderId="37" xfId="0" applyNumberFormat="1" applyFont="1" applyFill="1" applyBorder="1" applyAlignment="1" applyProtection="1">
      <alignment horizontal="right" vertical="center"/>
      <protection locked="0"/>
    </xf>
    <xf numFmtId="7" fontId="6" fillId="4" borderId="41" xfId="0" applyNumberFormat="1" applyFont="1" applyFill="1" applyBorder="1" applyAlignment="1" applyProtection="1">
      <alignment horizontal="right" vertical="center"/>
      <protection locked="0"/>
    </xf>
    <xf numFmtId="7" fontId="6" fillId="2" borderId="41" xfId="0" applyNumberFormat="1" applyFont="1" applyFill="1" applyBorder="1" applyAlignment="1" applyProtection="1">
      <alignment horizontal="right" vertical="center"/>
    </xf>
    <xf numFmtId="7" fontId="6" fillId="2" borderId="38" xfId="0" applyNumberFormat="1" applyFont="1" applyFill="1" applyBorder="1" applyAlignment="1" applyProtection="1">
      <alignment horizontal="right" vertical="center"/>
    </xf>
    <xf numFmtId="7" fontId="6" fillId="4" borderId="51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0" fontId="6" fillId="6" borderId="15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7" fontId="6" fillId="7" borderId="10" xfId="0" applyNumberFormat="1" applyFont="1" applyFill="1" applyBorder="1" applyAlignment="1" applyProtection="1">
      <alignment horizontal="right" vertical="center"/>
      <protection locked="0"/>
    </xf>
    <xf numFmtId="44" fontId="6" fillId="6" borderId="10" xfId="0" applyNumberFormat="1" applyFont="1" applyFill="1" applyBorder="1" applyAlignment="1" applyProtection="1">
      <alignment vertical="center"/>
    </xf>
    <xf numFmtId="7" fontId="6" fillId="6" borderId="35" xfId="0" applyNumberFormat="1" applyFont="1" applyFill="1" applyBorder="1" applyAlignment="1" applyProtection="1">
      <alignment horizontal="right" vertical="center"/>
    </xf>
    <xf numFmtId="44" fontId="6" fillId="3" borderId="8" xfId="0" applyNumberFormat="1" applyFont="1" applyFill="1" applyBorder="1" applyAlignment="1" applyProtection="1">
      <alignment horizontal="center" vertical="center"/>
    </xf>
    <xf numFmtId="44" fontId="6" fillId="3" borderId="40" xfId="0" applyNumberFormat="1" applyFont="1" applyFill="1" applyBorder="1" applyAlignment="1" applyProtection="1">
      <alignment horizontal="center" vertical="center"/>
    </xf>
    <xf numFmtId="7" fontId="6" fillId="2" borderId="33" xfId="0" applyNumberFormat="1" applyFont="1" applyFill="1" applyBorder="1" applyAlignment="1" applyProtection="1">
      <alignment horizontal="center" vertical="center"/>
    </xf>
    <xf numFmtId="7" fontId="6" fillId="2" borderId="35" xfId="0" applyNumberFormat="1" applyFont="1" applyFill="1" applyBorder="1" applyAlignment="1" applyProtection="1">
      <alignment horizontal="center" vertical="center"/>
    </xf>
    <xf numFmtId="7" fontId="6" fillId="2" borderId="52" xfId="0" applyNumberFormat="1" applyFont="1" applyFill="1" applyBorder="1" applyAlignment="1" applyProtection="1">
      <alignment horizontal="center" vertical="center"/>
    </xf>
    <xf numFmtId="14" fontId="3" fillId="4" borderId="0" xfId="0" applyNumberFormat="1" applyFont="1" applyFill="1" applyProtection="1">
      <protection locked="0"/>
    </xf>
    <xf numFmtId="0" fontId="6" fillId="0" borderId="16" xfId="0" applyFont="1" applyFill="1" applyBorder="1" applyAlignment="1" applyProtection="1">
      <alignment horizontal="center" vertical="center" wrapText="1"/>
    </xf>
    <xf numFmtId="165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37" xfId="0" applyNumberFormat="1" applyFont="1" applyFill="1" applyBorder="1" applyAlignment="1" applyProtection="1">
      <alignment horizontal="center" vertical="center" wrapText="1"/>
      <protection locked="0"/>
    </xf>
    <xf numFmtId="7" fontId="6" fillId="0" borderId="16" xfId="0" applyNumberFormat="1" applyFont="1" applyFill="1" applyBorder="1" applyAlignment="1" applyProtection="1">
      <alignment horizontal="center" vertical="center"/>
    </xf>
    <xf numFmtId="7" fontId="6" fillId="2" borderId="36" xfId="0" applyNumberFormat="1" applyFont="1" applyFill="1" applyBorder="1" applyAlignment="1" applyProtection="1">
      <alignment horizontal="center" vertical="center"/>
    </xf>
    <xf numFmtId="7" fontId="6" fillId="0" borderId="18" xfId="0" applyNumberFormat="1" applyFont="1" applyFill="1" applyBorder="1" applyAlignment="1" applyProtection="1">
      <alignment horizontal="center" vertical="center"/>
    </xf>
    <xf numFmtId="7" fontId="6" fillId="2" borderId="34" xfId="0" applyNumberFormat="1" applyFont="1" applyFill="1" applyBorder="1" applyAlignment="1" applyProtection="1">
      <alignment horizontal="center" vertical="center"/>
    </xf>
    <xf numFmtId="7" fontId="0" fillId="7" borderId="2" xfId="0" applyNumberFormat="1" applyFill="1" applyBorder="1" applyAlignment="1" applyProtection="1">
      <alignment vertical="center" wrapText="1"/>
      <protection locked="0"/>
    </xf>
    <xf numFmtId="7" fontId="0" fillId="7" borderId="39" xfId="0" applyNumberFormat="1" applyFill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 wrapText="1"/>
    </xf>
    <xf numFmtId="7" fontId="0" fillId="4" borderId="25" xfId="0" applyNumberFormat="1" applyFill="1" applyBorder="1" applyAlignment="1" applyProtection="1">
      <alignment vertical="center" wrapText="1"/>
      <protection locked="0"/>
    </xf>
    <xf numFmtId="0" fontId="18" fillId="0" borderId="25" xfId="0" applyFont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7" fontId="6" fillId="0" borderId="32" xfId="0" applyNumberFormat="1" applyFont="1" applyFill="1" applyBorder="1" applyAlignment="1" applyProtection="1">
      <alignment horizontal="center" vertical="center"/>
    </xf>
    <xf numFmtId="44" fontId="6" fillId="3" borderId="6" xfId="0" applyNumberFormat="1" applyFont="1" applyFill="1" applyBorder="1" applyAlignment="1" applyProtection="1">
      <alignment vertical="center"/>
    </xf>
    <xf numFmtId="7" fontId="6" fillId="4" borderId="25" xfId="0" applyNumberFormat="1" applyFont="1" applyFill="1" applyBorder="1" applyAlignment="1" applyProtection="1">
      <alignment vertical="center"/>
      <protection locked="0"/>
    </xf>
    <xf numFmtId="7" fontId="0" fillId="7" borderId="3" xfId="0" applyNumberFormat="1" applyFill="1" applyBorder="1" applyAlignment="1" applyProtection="1">
      <alignment vertical="center" wrapText="1"/>
      <protection locked="0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7" fontId="6" fillId="0" borderId="54" xfId="0" applyNumberFormat="1" applyFont="1" applyFill="1" applyBorder="1" applyAlignment="1" applyProtection="1">
      <alignment horizontal="center" vertical="center"/>
    </xf>
    <xf numFmtId="44" fontId="6" fillId="3" borderId="9" xfId="0" applyNumberFormat="1" applyFont="1" applyFill="1" applyBorder="1" applyAlignment="1" applyProtection="1">
      <alignment horizontal="center" vertical="center"/>
    </xf>
    <xf numFmtId="44" fontId="6" fillId="3" borderId="5" xfId="0" applyNumberFormat="1" applyFont="1" applyFill="1" applyBorder="1" applyAlignment="1" applyProtection="1">
      <alignment horizontal="center" vertical="center"/>
    </xf>
    <xf numFmtId="44" fontId="6" fillId="3" borderId="5" xfId="0" applyNumberFormat="1" applyFont="1" applyFill="1" applyBorder="1" applyAlignment="1" applyProtection="1">
      <alignment vertical="center"/>
    </xf>
    <xf numFmtId="44" fontId="6" fillId="3" borderId="34" xfId="0" applyNumberFormat="1" applyFont="1" applyFill="1" applyBorder="1" applyAlignment="1" applyProtection="1">
      <alignment vertical="center"/>
    </xf>
    <xf numFmtId="7" fontId="6" fillId="4" borderId="3" xfId="0" applyNumberFormat="1" applyFont="1" applyFill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/>
    </xf>
    <xf numFmtId="7" fontId="6" fillId="0" borderId="37" xfId="0" applyNumberFormat="1" applyFont="1" applyFill="1" applyBorder="1" applyAlignment="1" applyProtection="1">
      <alignment horizontal="center" vertical="center"/>
    </xf>
    <xf numFmtId="7" fontId="6" fillId="2" borderId="38" xfId="0" applyNumberFormat="1" applyFont="1" applyFill="1" applyBorder="1" applyAlignment="1" applyProtection="1">
      <alignment horizontal="center" vertical="center"/>
    </xf>
    <xf numFmtId="7" fontId="6" fillId="6" borderId="31" xfId="0" applyNumberFormat="1" applyFont="1" applyFill="1" applyBorder="1" applyAlignment="1" applyProtection="1">
      <alignment horizontal="right" vertical="center"/>
    </xf>
    <xf numFmtId="0" fontId="6" fillId="6" borderId="55" xfId="0" applyFont="1" applyFill="1" applyBorder="1" applyAlignment="1" applyProtection="1">
      <alignment horizontal="center" vertical="center"/>
    </xf>
    <xf numFmtId="0" fontId="6" fillId="6" borderId="36" xfId="0" applyFont="1" applyFill="1" applyBorder="1" applyAlignment="1" applyProtection="1">
      <alignment horizontal="center" vertical="center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11" xfId="0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vertical="center" wrapText="1"/>
    </xf>
    <xf numFmtId="44" fontId="0" fillId="4" borderId="11" xfId="0" applyNumberForma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44" fontId="6" fillId="3" borderId="12" xfId="0" applyNumberFormat="1" applyFont="1" applyFill="1" applyBorder="1" applyAlignment="1" applyProtection="1">
      <alignment horizontal="center" vertical="center"/>
    </xf>
    <xf numFmtId="7" fontId="5" fillId="2" borderId="57" xfId="0" applyNumberFormat="1" applyFont="1" applyFill="1" applyBorder="1" applyAlignment="1" applyProtection="1">
      <alignment horizontal="center" vertical="center" wrapText="1"/>
    </xf>
    <xf numFmtId="44" fontId="6" fillId="3" borderId="12" xfId="0" applyNumberFormat="1" applyFont="1" applyFill="1" applyBorder="1" applyAlignment="1" applyProtection="1">
      <alignment vertical="center"/>
    </xf>
    <xf numFmtId="44" fontId="6" fillId="3" borderId="45" xfId="0" applyNumberFormat="1" applyFont="1" applyFill="1" applyBorder="1" applyAlignment="1" applyProtection="1">
      <alignment vertical="center"/>
    </xf>
    <xf numFmtId="44" fontId="6" fillId="3" borderId="44" xfId="0" applyNumberFormat="1" applyFont="1" applyFill="1" applyBorder="1" applyAlignment="1" applyProtection="1">
      <alignment vertical="center"/>
    </xf>
    <xf numFmtId="7" fontId="6" fillId="4" borderId="11" xfId="0" applyNumberFormat="1" applyFont="1" applyFill="1" applyBorder="1" applyAlignment="1" applyProtection="1">
      <alignment vertical="center"/>
      <protection locked="0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57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/>
      <protection locked="0"/>
    </xf>
    <xf numFmtId="0" fontId="4" fillId="3" borderId="49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23" xfId="0" applyFont="1" applyFill="1" applyBorder="1" applyAlignment="1" applyProtection="1">
      <alignment horizontal="center" vertical="center" wrapText="1"/>
    </xf>
    <xf numFmtId="0" fontId="6" fillId="0" borderId="48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164" fontId="16" fillId="5" borderId="46" xfId="0" applyNumberFormat="1" applyFont="1" applyFill="1" applyBorder="1" applyAlignment="1" applyProtection="1">
      <alignment vertical="center"/>
    </xf>
    <xf numFmtId="0" fontId="0" fillId="0" borderId="47" xfId="0" applyBorder="1" applyAlignment="1" applyProtection="1"/>
    <xf numFmtId="164" fontId="4" fillId="2" borderId="46" xfId="0" applyNumberFormat="1" applyFont="1" applyFill="1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4" fillId="0" borderId="29" xfId="0" applyFont="1" applyBorder="1" applyAlignment="1" applyProtection="1">
      <alignment horizontal="center" vertical="center" textRotation="90" wrapText="1"/>
    </xf>
    <xf numFmtId="0" fontId="4" fillId="0" borderId="30" xfId="0" applyFont="1" applyBorder="1" applyAlignment="1" applyProtection="1">
      <alignment horizontal="center" vertical="center" textRotation="90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textRotation="90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165" fontId="6" fillId="0" borderId="37" xfId="0" applyNumberFormat="1" applyFont="1" applyFill="1" applyBorder="1" applyAlignment="1" applyProtection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12" fillId="4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3" borderId="29" xfId="0" applyFont="1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ED7D0"/>
      <color rgb="FFFF66CC"/>
      <color rgb="FFFEBAAC"/>
      <color rgb="FFFC7A60"/>
      <color rgb="FFFB350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51"/>
  <sheetViews>
    <sheetView tabSelected="1" view="pageLayout" topLeftCell="G1" zoomScaleNormal="100" workbookViewId="0">
      <selection activeCell="J3" sqref="J3"/>
    </sheetView>
  </sheetViews>
  <sheetFormatPr defaultRowHeight="12.75"/>
  <cols>
    <col min="1" max="1" width="9.140625" style="64"/>
    <col min="2" max="2" width="28.140625" style="64" customWidth="1"/>
    <col min="3" max="3" width="15.85546875" style="64" customWidth="1"/>
    <col min="4" max="4" width="14" style="64" customWidth="1"/>
    <col min="5" max="5" width="13.5703125" style="64" customWidth="1"/>
    <col min="6" max="6" width="10.140625" style="64" bestFit="1" customWidth="1"/>
    <col min="7" max="8" width="14.7109375" style="64" customWidth="1"/>
    <col min="9" max="9" width="14" style="64" customWidth="1"/>
    <col min="10" max="10" width="14.140625" style="64" customWidth="1"/>
    <col min="11" max="12" width="12.7109375" style="64" customWidth="1"/>
    <col min="13" max="13" width="15.140625" style="64" customWidth="1"/>
    <col min="14" max="14" width="12.7109375" style="64" customWidth="1"/>
    <col min="15" max="15" width="24.85546875" style="64" customWidth="1"/>
    <col min="16" max="16384" width="9.140625" style="59"/>
  </cols>
  <sheetData>
    <row r="2" spans="1:17" ht="18">
      <c r="B2" s="184" t="s">
        <v>70</v>
      </c>
      <c r="C2" s="184"/>
      <c r="D2" s="184"/>
      <c r="E2" s="184"/>
      <c r="F2" s="184"/>
      <c r="G2" s="184"/>
      <c r="H2" s="184"/>
      <c r="O2" s="69"/>
    </row>
    <row r="3" spans="1:17" ht="18">
      <c r="B3" s="63"/>
      <c r="C3" s="63"/>
      <c r="D3" s="63"/>
      <c r="E3" s="63"/>
      <c r="F3" s="63"/>
      <c r="G3" s="63"/>
      <c r="H3" s="63"/>
    </row>
    <row r="4" spans="1:17" ht="18">
      <c r="B4" s="185" t="s">
        <v>6</v>
      </c>
      <c r="C4" s="186"/>
      <c r="D4" s="186"/>
      <c r="E4" s="187"/>
      <c r="F4" s="187"/>
      <c r="G4" s="187"/>
      <c r="H4" s="63"/>
    </row>
    <row r="5" spans="1:17" ht="13.5" thickBot="1"/>
    <row r="6" spans="1:17" ht="13.5" thickTop="1">
      <c r="A6" s="188"/>
      <c r="B6" s="190" t="s">
        <v>44</v>
      </c>
      <c r="C6" s="175" t="s">
        <v>19</v>
      </c>
      <c r="D6" s="192" t="s">
        <v>20</v>
      </c>
      <c r="E6" s="194" t="s">
        <v>21</v>
      </c>
      <c r="F6" s="188" t="s">
        <v>11</v>
      </c>
      <c r="G6" s="192" t="s">
        <v>3</v>
      </c>
      <c r="H6" s="194" t="s">
        <v>4</v>
      </c>
      <c r="I6" s="178" t="s">
        <v>33</v>
      </c>
      <c r="J6" s="179"/>
      <c r="K6" s="178" t="s">
        <v>24</v>
      </c>
      <c r="L6" s="179"/>
      <c r="M6" s="180"/>
      <c r="N6" s="180"/>
      <c r="O6" s="175" t="s">
        <v>0</v>
      </c>
    </row>
    <row r="7" spans="1:17" ht="51" customHeight="1" thickBot="1">
      <c r="A7" s="189"/>
      <c r="B7" s="191"/>
      <c r="C7" s="197"/>
      <c r="D7" s="193"/>
      <c r="E7" s="195"/>
      <c r="F7" s="189"/>
      <c r="G7" s="193"/>
      <c r="H7" s="196"/>
      <c r="I7" s="4" t="s">
        <v>30</v>
      </c>
      <c r="J7" s="50" t="s">
        <v>29</v>
      </c>
      <c r="K7" s="4" t="s">
        <v>25</v>
      </c>
      <c r="L7" s="5" t="s">
        <v>26</v>
      </c>
      <c r="M7" s="5" t="s">
        <v>27</v>
      </c>
      <c r="N7" s="5" t="s">
        <v>28</v>
      </c>
      <c r="O7" s="176"/>
    </row>
    <row r="8" spans="1:17" ht="13.5" thickTop="1">
      <c r="A8" s="167" t="s">
        <v>59</v>
      </c>
      <c r="B8" s="36" t="s">
        <v>60</v>
      </c>
      <c r="C8" s="1"/>
      <c r="D8" s="103">
        <v>0</v>
      </c>
      <c r="E8" s="104">
        <v>0</v>
      </c>
      <c r="F8" s="65">
        <v>90</v>
      </c>
      <c r="G8" s="102">
        <f>D8*F8</f>
        <v>0</v>
      </c>
      <c r="H8" s="130">
        <f>E8*F8</f>
        <v>0</v>
      </c>
      <c r="I8" s="44">
        <f>F8*C8</f>
        <v>0</v>
      </c>
      <c r="J8" s="51">
        <f>24*I8</f>
        <v>0</v>
      </c>
      <c r="K8" s="78"/>
      <c r="L8" s="76"/>
      <c r="M8" s="48">
        <f t="shared" ref="M8:M11" si="0">K8*20*60*F8</f>
        <v>0</v>
      </c>
      <c r="N8" s="54">
        <f t="shared" ref="N8:N11" si="1">L8*20*60*F8</f>
        <v>0</v>
      </c>
      <c r="O8" s="52"/>
    </row>
    <row r="9" spans="1:17">
      <c r="A9" s="168"/>
      <c r="B9" s="37" t="s">
        <v>61</v>
      </c>
      <c r="C9" s="2"/>
      <c r="D9" s="80" t="s">
        <v>7</v>
      </c>
      <c r="E9" s="81" t="s">
        <v>7</v>
      </c>
      <c r="F9" s="66">
        <v>311</v>
      </c>
      <c r="G9" s="80" t="s">
        <v>7</v>
      </c>
      <c r="H9" s="81" t="s">
        <v>7</v>
      </c>
      <c r="I9" s="44">
        <f>F9*C9</f>
        <v>0</v>
      </c>
      <c r="J9" s="51">
        <f t="shared" ref="J9:J26" si="2">24*I9</f>
        <v>0</v>
      </c>
      <c r="K9" s="79"/>
      <c r="L9" s="77"/>
      <c r="M9" s="48">
        <f t="shared" si="0"/>
        <v>0</v>
      </c>
      <c r="N9" s="54">
        <f t="shared" si="1"/>
        <v>0</v>
      </c>
      <c r="O9" s="52"/>
    </row>
    <row r="10" spans="1:17">
      <c r="A10" s="168"/>
      <c r="B10" s="37" t="s">
        <v>53</v>
      </c>
      <c r="C10" s="2"/>
      <c r="D10" s="103">
        <v>0</v>
      </c>
      <c r="E10" s="104">
        <v>80</v>
      </c>
      <c r="F10" s="66">
        <v>7</v>
      </c>
      <c r="G10" s="6">
        <f>D10*F10</f>
        <v>0</v>
      </c>
      <c r="H10" s="7">
        <f>E10*F10</f>
        <v>560</v>
      </c>
      <c r="I10" s="44">
        <f>F10*C10</f>
        <v>0</v>
      </c>
      <c r="J10" s="51">
        <f t="shared" si="2"/>
        <v>0</v>
      </c>
      <c r="K10" s="79"/>
      <c r="L10" s="77"/>
      <c r="M10" s="48">
        <f t="shared" si="0"/>
        <v>0</v>
      </c>
      <c r="N10" s="54">
        <f t="shared" si="1"/>
        <v>0</v>
      </c>
      <c r="O10" s="52"/>
      <c r="Q10" s="138"/>
    </row>
    <row r="11" spans="1:17">
      <c r="A11" s="168"/>
      <c r="B11" s="39" t="s">
        <v>54</v>
      </c>
      <c r="C11" s="82"/>
      <c r="D11" s="106">
        <v>0</v>
      </c>
      <c r="E11" s="105">
        <v>5000</v>
      </c>
      <c r="F11" s="68">
        <v>2</v>
      </c>
      <c r="G11" s="83">
        <f>D11*F11</f>
        <v>0</v>
      </c>
      <c r="H11" s="84">
        <f>E11*F11</f>
        <v>10000</v>
      </c>
      <c r="I11" s="107">
        <f t="shared" ref="I11:I13" si="3">F11*C11</f>
        <v>0</v>
      </c>
      <c r="J11" s="108">
        <f t="shared" ref="J11:J13" si="4">24*I11</f>
        <v>0</v>
      </c>
      <c r="K11" s="85"/>
      <c r="L11" s="86"/>
      <c r="M11" s="87">
        <f t="shared" si="0"/>
        <v>0</v>
      </c>
      <c r="N11" s="88">
        <f t="shared" si="1"/>
        <v>0</v>
      </c>
      <c r="O11" s="57"/>
    </row>
    <row r="12" spans="1:17">
      <c r="A12" s="168"/>
      <c r="B12" s="39" t="s">
        <v>65</v>
      </c>
      <c r="C12" s="82"/>
      <c r="D12" s="181" t="s">
        <v>18</v>
      </c>
      <c r="E12" s="105" t="s">
        <v>64</v>
      </c>
      <c r="F12" s="68">
        <v>20</v>
      </c>
      <c r="G12" s="134" t="s">
        <v>12</v>
      </c>
      <c r="H12" s="135" t="s">
        <v>13</v>
      </c>
      <c r="I12" s="131">
        <f t="shared" si="3"/>
        <v>0</v>
      </c>
      <c r="J12" s="132">
        <f t="shared" si="4"/>
        <v>0</v>
      </c>
      <c r="K12" s="97"/>
      <c r="L12" s="32"/>
      <c r="M12" s="33"/>
      <c r="N12" s="56"/>
      <c r="O12" s="57"/>
    </row>
    <row r="13" spans="1:17" ht="13.5" thickBot="1">
      <c r="A13" s="177"/>
      <c r="B13" s="38" t="s">
        <v>66</v>
      </c>
      <c r="C13" s="3"/>
      <c r="D13" s="182"/>
      <c r="E13" s="105" t="s">
        <v>63</v>
      </c>
      <c r="F13" s="67">
        <v>70</v>
      </c>
      <c r="G13" s="136" t="s">
        <v>12</v>
      </c>
      <c r="H13" s="137" t="s">
        <v>13</v>
      </c>
      <c r="I13" s="109">
        <f t="shared" si="3"/>
        <v>0</v>
      </c>
      <c r="J13" s="110">
        <f t="shared" si="4"/>
        <v>0</v>
      </c>
      <c r="K13" s="125"/>
      <c r="L13" s="126"/>
      <c r="M13" s="127"/>
      <c r="N13" s="128"/>
      <c r="O13" s="89"/>
    </row>
    <row r="14" spans="1:17" ht="50.25" customHeight="1" thickTop="1" thickBot="1">
      <c r="A14" s="71"/>
      <c r="B14" s="71" t="s">
        <v>34</v>
      </c>
      <c r="C14" s="71" t="s">
        <v>35</v>
      </c>
      <c r="D14" s="155" t="s">
        <v>31</v>
      </c>
      <c r="E14" s="183"/>
      <c r="F14" s="71" t="s">
        <v>11</v>
      </c>
      <c r="G14" s="71" t="s">
        <v>32</v>
      </c>
      <c r="H14" s="73" t="s">
        <v>36</v>
      </c>
      <c r="I14" s="71" t="s">
        <v>37</v>
      </c>
      <c r="J14" s="73" t="s">
        <v>38</v>
      </c>
      <c r="K14" s="155" t="s">
        <v>45</v>
      </c>
      <c r="L14" s="156"/>
      <c r="M14" s="74"/>
      <c r="N14" s="73" t="s">
        <v>46</v>
      </c>
      <c r="O14" s="72"/>
    </row>
    <row r="15" spans="1:17" ht="13.5" customHeight="1" thickTop="1">
      <c r="A15" s="167" t="s">
        <v>58</v>
      </c>
      <c r="B15" s="113" t="s">
        <v>10</v>
      </c>
      <c r="C15" s="114"/>
      <c r="D15" s="171"/>
      <c r="E15" s="172"/>
      <c r="F15" s="115">
        <v>401</v>
      </c>
      <c r="G15" s="116" t="s">
        <v>22</v>
      </c>
      <c r="H15" s="117">
        <v>2</v>
      </c>
      <c r="I15" s="118">
        <f>H15*C15</f>
        <v>0</v>
      </c>
      <c r="J15" s="98">
        <f t="shared" si="2"/>
        <v>0</v>
      </c>
      <c r="K15" s="116" t="s">
        <v>39</v>
      </c>
      <c r="L15" s="75"/>
      <c r="M15" s="119"/>
      <c r="N15" s="53">
        <f>H15*L15*24</f>
        <v>0</v>
      </c>
      <c r="O15" s="120"/>
    </row>
    <row r="16" spans="1:17" ht="13.5" customHeight="1">
      <c r="A16" s="168"/>
      <c r="B16" s="36" t="s">
        <v>67</v>
      </c>
      <c r="C16" s="42"/>
      <c r="D16" s="159"/>
      <c r="E16" s="160"/>
      <c r="F16" s="65">
        <v>100</v>
      </c>
      <c r="G16" s="91"/>
      <c r="H16" s="92"/>
      <c r="I16" s="44">
        <f t="shared" ref="I16:I23" si="5">F16*C16</f>
        <v>0</v>
      </c>
      <c r="J16" s="99">
        <f t="shared" si="2"/>
        <v>0</v>
      </c>
      <c r="K16" s="91"/>
      <c r="L16" s="93"/>
      <c r="M16" s="94"/>
      <c r="N16" s="95"/>
      <c r="O16" s="70"/>
    </row>
    <row r="17" spans="1:15" ht="13.5" customHeight="1">
      <c r="A17" s="168"/>
      <c r="B17" s="36" t="s">
        <v>62</v>
      </c>
      <c r="C17" s="42"/>
      <c r="D17" s="159"/>
      <c r="E17" s="160"/>
      <c r="F17" s="65">
        <v>170</v>
      </c>
      <c r="G17" s="91"/>
      <c r="H17" s="92"/>
      <c r="I17" s="44">
        <f t="shared" ref="I17:I18" si="6">F17*C17</f>
        <v>0</v>
      </c>
      <c r="J17" s="99">
        <f t="shared" ref="J17:J18" si="7">24*I17</f>
        <v>0</v>
      </c>
      <c r="K17" s="91"/>
      <c r="L17" s="93"/>
      <c r="M17" s="94"/>
      <c r="N17" s="133"/>
      <c r="O17" s="70"/>
    </row>
    <row r="18" spans="1:15" ht="13.5" customHeight="1">
      <c r="A18" s="168"/>
      <c r="B18" s="36" t="s">
        <v>68</v>
      </c>
      <c r="C18" s="42"/>
      <c r="D18" s="159"/>
      <c r="E18" s="160"/>
      <c r="F18" s="65">
        <v>61</v>
      </c>
      <c r="G18" s="91"/>
      <c r="H18" s="92"/>
      <c r="I18" s="44">
        <f t="shared" si="6"/>
        <v>0</v>
      </c>
      <c r="J18" s="99">
        <f t="shared" si="7"/>
        <v>0</v>
      </c>
      <c r="K18" s="91"/>
      <c r="L18" s="93"/>
      <c r="M18" s="94"/>
      <c r="N18" s="133"/>
      <c r="O18" s="70"/>
    </row>
    <row r="19" spans="1:15">
      <c r="A19" s="169"/>
      <c r="B19" s="37" t="s">
        <v>49</v>
      </c>
      <c r="C19" s="43"/>
      <c r="D19" s="161" t="s">
        <v>51</v>
      </c>
      <c r="E19" s="162"/>
      <c r="F19" s="66">
        <v>500</v>
      </c>
      <c r="G19" s="40" t="s">
        <v>52</v>
      </c>
      <c r="H19" s="41">
        <v>3</v>
      </c>
      <c r="I19" s="44">
        <f>C19*H19</f>
        <v>0</v>
      </c>
      <c r="J19" s="99">
        <f t="shared" si="2"/>
        <v>0</v>
      </c>
      <c r="K19" s="93"/>
      <c r="L19" s="93"/>
      <c r="M19" s="11"/>
      <c r="N19" s="93"/>
      <c r="O19" s="49"/>
    </row>
    <row r="20" spans="1:15" ht="12.75" customHeight="1">
      <c r="A20" s="169"/>
      <c r="B20" s="37" t="s">
        <v>50</v>
      </c>
      <c r="C20" s="43"/>
      <c r="D20" s="161" t="s">
        <v>57</v>
      </c>
      <c r="E20" s="162"/>
      <c r="F20" s="66">
        <v>500</v>
      </c>
      <c r="G20" s="40" t="s">
        <v>23</v>
      </c>
      <c r="H20" s="41">
        <v>1</v>
      </c>
      <c r="I20" s="44">
        <f t="shared" ref="I20" si="8">C20*H20</f>
        <v>0</v>
      </c>
      <c r="J20" s="99">
        <f t="shared" si="2"/>
        <v>0</v>
      </c>
      <c r="K20" s="96"/>
      <c r="L20" s="10"/>
      <c r="M20" s="11"/>
      <c r="N20" s="55"/>
      <c r="O20" s="49"/>
    </row>
    <row r="21" spans="1:15">
      <c r="A21" s="169"/>
      <c r="B21" s="37" t="s">
        <v>14</v>
      </c>
      <c r="C21" s="111"/>
      <c r="D21" s="157" t="s">
        <v>17</v>
      </c>
      <c r="E21" s="158"/>
      <c r="F21" s="66">
        <v>500</v>
      </c>
      <c r="G21" s="8"/>
      <c r="H21" s="9"/>
      <c r="I21" s="44">
        <f t="shared" si="5"/>
        <v>0</v>
      </c>
      <c r="J21" s="99">
        <f t="shared" si="2"/>
        <v>0</v>
      </c>
      <c r="K21" s="96"/>
      <c r="L21" s="10"/>
      <c r="M21" s="11"/>
      <c r="N21" s="55"/>
      <c r="O21" s="49"/>
    </row>
    <row r="22" spans="1:15">
      <c r="A22" s="169"/>
      <c r="B22" s="37" t="s">
        <v>15</v>
      </c>
      <c r="C22" s="111"/>
      <c r="D22" s="157" t="s">
        <v>17</v>
      </c>
      <c r="E22" s="158"/>
      <c r="F22" s="66">
        <v>500</v>
      </c>
      <c r="G22" s="8"/>
      <c r="H22" s="9"/>
      <c r="I22" s="44">
        <f t="shared" si="5"/>
        <v>0</v>
      </c>
      <c r="J22" s="99">
        <f t="shared" si="2"/>
        <v>0</v>
      </c>
      <c r="K22" s="96"/>
      <c r="L22" s="10"/>
      <c r="M22" s="11"/>
      <c r="N22" s="55"/>
      <c r="O22" s="49"/>
    </row>
    <row r="23" spans="1:15">
      <c r="A23" s="169"/>
      <c r="B23" s="37" t="s">
        <v>16</v>
      </c>
      <c r="C23" s="111"/>
      <c r="D23" s="157" t="s">
        <v>55</v>
      </c>
      <c r="E23" s="158"/>
      <c r="F23" s="66">
        <v>500</v>
      </c>
      <c r="G23" s="8"/>
      <c r="H23" s="9"/>
      <c r="I23" s="44">
        <f t="shared" si="5"/>
        <v>0</v>
      </c>
      <c r="J23" s="99">
        <f t="shared" si="2"/>
        <v>0</v>
      </c>
      <c r="K23" s="96"/>
      <c r="L23" s="10"/>
      <c r="M23" s="11"/>
      <c r="N23" s="55"/>
      <c r="O23" s="49"/>
    </row>
    <row r="24" spans="1:15">
      <c r="A24" s="169"/>
      <c r="B24" s="39" t="s">
        <v>47</v>
      </c>
      <c r="C24" s="112"/>
      <c r="D24" s="157" t="s">
        <v>55</v>
      </c>
      <c r="E24" s="158"/>
      <c r="F24" s="66">
        <v>500</v>
      </c>
      <c r="G24" s="30"/>
      <c r="H24" s="31"/>
      <c r="I24" s="44">
        <f t="shared" ref="I24:I25" si="9">F24*C24</f>
        <v>0</v>
      </c>
      <c r="J24" s="99">
        <f t="shared" si="2"/>
        <v>0</v>
      </c>
      <c r="K24" s="97"/>
      <c r="L24" s="32"/>
      <c r="M24" s="33"/>
      <c r="N24" s="56"/>
      <c r="O24" s="58"/>
    </row>
    <row r="25" spans="1:15">
      <c r="A25" s="169"/>
      <c r="B25" s="39" t="s">
        <v>56</v>
      </c>
      <c r="C25" s="112"/>
      <c r="D25" s="157" t="s">
        <v>55</v>
      </c>
      <c r="E25" s="158"/>
      <c r="F25" s="68">
        <v>1</v>
      </c>
      <c r="G25" s="30"/>
      <c r="H25" s="31"/>
      <c r="I25" s="44">
        <f t="shared" si="9"/>
        <v>0</v>
      </c>
      <c r="J25" s="99">
        <f t="shared" si="2"/>
        <v>0</v>
      </c>
      <c r="K25" s="97"/>
      <c r="L25" s="32"/>
      <c r="M25" s="33"/>
      <c r="N25" s="56"/>
      <c r="O25" s="58"/>
    </row>
    <row r="26" spans="1:15" ht="13.5" thickBot="1">
      <c r="A26" s="170"/>
      <c r="B26" s="38" t="s">
        <v>48</v>
      </c>
      <c r="C26" s="121"/>
      <c r="D26" s="173" t="s">
        <v>55</v>
      </c>
      <c r="E26" s="174"/>
      <c r="F26" s="67">
        <v>1</v>
      </c>
      <c r="G26" s="122"/>
      <c r="H26" s="123"/>
      <c r="I26" s="124">
        <f>F26*C26</f>
        <v>0</v>
      </c>
      <c r="J26" s="100">
        <f t="shared" si="2"/>
        <v>0</v>
      </c>
      <c r="K26" s="125"/>
      <c r="L26" s="126"/>
      <c r="M26" s="127"/>
      <c r="N26" s="128"/>
      <c r="O26" s="129"/>
    </row>
    <row r="27" spans="1:15" s="60" customFormat="1" ht="14.25" thickTop="1" thickBot="1">
      <c r="A27" s="140"/>
      <c r="B27" s="141" t="s">
        <v>69</v>
      </c>
      <c r="C27" s="142"/>
      <c r="D27" s="152"/>
      <c r="E27" s="153"/>
      <c r="F27" s="143"/>
      <c r="G27" s="144"/>
      <c r="H27" s="145"/>
      <c r="I27" s="146"/>
      <c r="J27" s="147">
        <f>C27</f>
        <v>0</v>
      </c>
      <c r="K27" s="148"/>
      <c r="L27" s="149"/>
      <c r="M27" s="149"/>
      <c r="N27" s="150"/>
      <c r="O27" s="151"/>
    </row>
    <row r="28" spans="1:15" ht="13.5" thickTop="1">
      <c r="A28" s="139"/>
      <c r="B28" s="139"/>
      <c r="C28" s="139"/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9"/>
    </row>
    <row r="29" spans="1:15">
      <c r="A29" s="139"/>
      <c r="B29" s="139"/>
      <c r="C29" s="139"/>
      <c r="D29" s="12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9"/>
    </row>
    <row r="30" spans="1:15" ht="13.5" thickBot="1">
      <c r="D30" s="12"/>
      <c r="E30" s="12"/>
      <c r="F30" s="13"/>
      <c r="G30" s="13"/>
      <c r="H30" s="13"/>
      <c r="I30" s="13"/>
      <c r="J30" s="13"/>
      <c r="K30" s="13"/>
      <c r="L30" s="13"/>
      <c r="M30" s="13"/>
      <c r="N30" s="13"/>
    </row>
    <row r="31" spans="1:15" ht="16.5" thickTop="1" thickBot="1">
      <c r="A31" s="15" t="s">
        <v>40</v>
      </c>
      <c r="D31" s="165">
        <f>SUM(J8:J13)</f>
        <v>0</v>
      </c>
      <c r="E31" s="166"/>
      <c r="F31" s="59"/>
      <c r="G31" s="59"/>
      <c r="H31" s="13"/>
      <c r="I31" s="13"/>
      <c r="K31" s="13"/>
      <c r="L31" s="13"/>
      <c r="M31" s="13"/>
      <c r="N31" s="13"/>
    </row>
    <row r="32" spans="1:15" ht="16.5" thickTop="1" thickBot="1">
      <c r="A32" s="15"/>
      <c r="D32" s="46"/>
      <c r="E32" s="12"/>
      <c r="F32" s="59"/>
      <c r="G32" s="23"/>
      <c r="H32" s="23"/>
      <c r="K32" s="13"/>
      <c r="L32" s="13"/>
      <c r="M32" s="13"/>
      <c r="N32" s="13"/>
    </row>
    <row r="33" spans="1:15" ht="16.5" thickTop="1" thickBot="1">
      <c r="A33" s="15" t="s">
        <v>41</v>
      </c>
      <c r="D33" s="165">
        <f>SUM(J15:J26)</f>
        <v>0</v>
      </c>
      <c r="E33" s="166"/>
      <c r="F33" s="59"/>
      <c r="K33" s="13"/>
      <c r="L33" s="13"/>
      <c r="M33" s="13"/>
      <c r="N33" s="13"/>
    </row>
    <row r="34" spans="1:15" ht="14.25" thickTop="1" thickBot="1">
      <c r="A34" s="14"/>
      <c r="B34" s="16"/>
      <c r="C34" s="16"/>
      <c r="D34" s="47"/>
      <c r="E34" s="17"/>
      <c r="F34" s="59"/>
      <c r="K34" s="18"/>
      <c r="L34" s="18"/>
      <c r="M34" s="16"/>
      <c r="N34" s="16"/>
      <c r="O34" s="16"/>
    </row>
    <row r="35" spans="1:15" ht="16.5" thickTop="1" thickBot="1">
      <c r="A35" s="15" t="s">
        <v>42</v>
      </c>
      <c r="B35" s="19"/>
      <c r="C35" s="19"/>
      <c r="D35" s="165">
        <f>SUM(M8:M11)+SUM(N8:N11)</f>
        <v>0</v>
      </c>
      <c r="E35" s="166"/>
      <c r="F35" s="59"/>
      <c r="K35" s="18"/>
      <c r="L35" s="18"/>
      <c r="M35" s="16"/>
      <c r="N35" s="16"/>
      <c r="O35" s="16"/>
    </row>
    <row r="36" spans="1:15" ht="14.25" thickTop="1" thickBot="1">
      <c r="A36" s="14"/>
      <c r="B36" s="16"/>
      <c r="C36" s="16"/>
      <c r="D36" s="47"/>
      <c r="E36" s="17"/>
      <c r="F36" s="59"/>
      <c r="K36" s="18"/>
      <c r="L36" s="18"/>
      <c r="M36" s="16"/>
      <c r="N36" s="16"/>
      <c r="O36" s="16"/>
    </row>
    <row r="37" spans="1:15" ht="16.5" thickTop="1" thickBot="1">
      <c r="A37" s="15" t="s">
        <v>43</v>
      </c>
      <c r="B37" s="19"/>
      <c r="C37" s="19"/>
      <c r="D37" s="165">
        <f>N15</f>
        <v>0</v>
      </c>
      <c r="E37" s="166"/>
      <c r="F37" s="59"/>
      <c r="K37" s="18"/>
      <c r="L37" s="18"/>
      <c r="M37" s="16"/>
      <c r="N37" s="16"/>
      <c r="O37" s="16"/>
    </row>
    <row r="38" spans="1:15" ht="13.5" thickTop="1">
      <c r="A38" s="14"/>
      <c r="B38" s="16"/>
      <c r="C38" s="16"/>
      <c r="D38" s="47"/>
      <c r="E38" s="17"/>
      <c r="F38" s="59"/>
      <c r="K38" s="18"/>
      <c r="L38" s="18"/>
      <c r="M38" s="16"/>
      <c r="N38" s="16"/>
      <c r="O38" s="16"/>
    </row>
    <row r="39" spans="1:15" ht="15">
      <c r="A39" s="59"/>
      <c r="B39" s="59"/>
      <c r="C39" s="59"/>
      <c r="D39" s="59"/>
      <c r="E39" s="59"/>
      <c r="F39" s="59"/>
      <c r="K39" s="19"/>
      <c r="L39" s="19"/>
      <c r="M39" s="19"/>
      <c r="N39" s="19"/>
      <c r="O39" s="19"/>
    </row>
    <row r="40" spans="1:15" ht="15.75" thickBot="1">
      <c r="A40" s="24"/>
      <c r="B40" s="25"/>
      <c r="C40" s="25"/>
      <c r="D40" s="45"/>
      <c r="E40" s="26"/>
      <c r="F40" s="59"/>
      <c r="K40" s="25"/>
      <c r="L40" s="25"/>
      <c r="M40" s="25"/>
      <c r="N40" s="25"/>
      <c r="O40" s="25"/>
    </row>
    <row r="41" spans="1:15" ht="24.75" thickTop="1" thickBot="1">
      <c r="A41" s="29" t="s">
        <v>9</v>
      </c>
      <c r="B41" s="61"/>
      <c r="C41" s="61"/>
      <c r="D41" s="163">
        <f>D31+D33+D35+D37-C27</f>
        <v>0</v>
      </c>
      <c r="E41" s="164"/>
      <c r="F41" s="59"/>
      <c r="K41" s="27"/>
      <c r="L41" s="27"/>
      <c r="M41" s="27"/>
      <c r="N41" s="27"/>
      <c r="O41" s="27"/>
    </row>
    <row r="42" spans="1:15" ht="24" thickTop="1">
      <c r="A42" s="29"/>
      <c r="B42" s="61"/>
      <c r="C42" s="61"/>
      <c r="D42" s="61"/>
      <c r="E42" s="62"/>
      <c r="F42" s="27"/>
      <c r="J42" s="34"/>
      <c r="K42" s="27"/>
      <c r="L42" s="27"/>
      <c r="M42" s="27"/>
      <c r="N42" s="27"/>
      <c r="O42" s="27"/>
    </row>
    <row r="43" spans="1:15" ht="23.25">
      <c r="A43" s="35" t="s">
        <v>8</v>
      </c>
      <c r="B43" s="61"/>
      <c r="C43" s="61"/>
      <c r="D43" s="61"/>
      <c r="E43" s="62"/>
      <c r="F43" s="27"/>
      <c r="J43" s="34"/>
      <c r="K43" s="27"/>
      <c r="L43" s="27"/>
      <c r="M43" s="27"/>
      <c r="N43" s="27"/>
      <c r="O43" s="27"/>
    </row>
    <row r="44" spans="1:15" ht="52.5" customHeight="1"/>
    <row r="45" spans="1:15" ht="23.25">
      <c r="J45" s="28"/>
    </row>
    <row r="46" spans="1:15" ht="15">
      <c r="A46" s="20" t="s">
        <v>5</v>
      </c>
      <c r="B46" s="101"/>
      <c r="C46" s="21"/>
      <c r="D46" s="21"/>
      <c r="E46" s="21"/>
      <c r="F46" s="21"/>
    </row>
    <row r="47" spans="1:15" ht="15">
      <c r="A47" s="20"/>
      <c r="B47" s="21"/>
      <c r="C47" s="21"/>
      <c r="D47" s="21"/>
      <c r="E47" s="21"/>
      <c r="F47" s="21"/>
    </row>
    <row r="48" spans="1:15" ht="15">
      <c r="A48" s="20" t="s">
        <v>2</v>
      </c>
      <c r="B48" s="21"/>
      <c r="C48" s="21"/>
      <c r="D48" s="90"/>
      <c r="E48" s="21"/>
      <c r="F48" s="21"/>
    </row>
    <row r="49" spans="1:6" ht="15">
      <c r="A49" s="20"/>
      <c r="B49" s="21"/>
      <c r="C49" s="21"/>
      <c r="D49" s="21"/>
      <c r="E49" s="21"/>
      <c r="F49" s="21"/>
    </row>
    <row r="50" spans="1:6" ht="14.25">
      <c r="A50" s="154"/>
      <c r="B50" s="154"/>
      <c r="C50" s="154"/>
      <c r="D50" s="154"/>
      <c r="E50" s="21"/>
      <c r="F50" s="21"/>
    </row>
    <row r="51" spans="1:6" ht="14.25">
      <c r="A51" s="21"/>
      <c r="B51" s="22" t="s">
        <v>1</v>
      </c>
      <c r="C51" s="22"/>
      <c r="D51" s="21"/>
      <c r="E51" s="21"/>
      <c r="F51" s="23"/>
    </row>
  </sheetData>
  <mergeCells count="37">
    <mergeCell ref="B2:H2"/>
    <mergeCell ref="B4:G4"/>
    <mergeCell ref="A6:A7"/>
    <mergeCell ref="B6:B7"/>
    <mergeCell ref="D6:D7"/>
    <mergeCell ref="E6:E7"/>
    <mergeCell ref="F6:F7"/>
    <mergeCell ref="G6:G7"/>
    <mergeCell ref="H6:H7"/>
    <mergeCell ref="C6:C7"/>
    <mergeCell ref="D22:E22"/>
    <mergeCell ref="D23:E23"/>
    <mergeCell ref="D26:E26"/>
    <mergeCell ref="O6:O7"/>
    <mergeCell ref="A8:A13"/>
    <mergeCell ref="K6:N6"/>
    <mergeCell ref="I6:J6"/>
    <mergeCell ref="D12:D13"/>
    <mergeCell ref="D17:E17"/>
    <mergeCell ref="D18:E18"/>
    <mergeCell ref="D14:E14"/>
    <mergeCell ref="D27:E27"/>
    <mergeCell ref="A50:D50"/>
    <mergeCell ref="K14:L14"/>
    <mergeCell ref="D24:E24"/>
    <mergeCell ref="D25:E25"/>
    <mergeCell ref="D16:E16"/>
    <mergeCell ref="D19:E19"/>
    <mergeCell ref="D20:E20"/>
    <mergeCell ref="D41:E41"/>
    <mergeCell ref="D37:E37"/>
    <mergeCell ref="D35:E35"/>
    <mergeCell ref="A15:A26"/>
    <mergeCell ref="D31:E31"/>
    <mergeCell ref="D33:E33"/>
    <mergeCell ref="D15:E15"/>
    <mergeCell ref="D21:E21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  <headerFooter>
    <oddHeader xml:space="preserve">&amp;RPříloha č. 4 ZD
Příloha č. 2 Rámcové smlouvy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Celková nabídková cena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kubis</dc:creator>
  <cp:lastModifiedBy>palm</cp:lastModifiedBy>
  <cp:lastPrinted>2013-11-19T10:52:13Z</cp:lastPrinted>
  <dcterms:created xsi:type="dcterms:W3CDTF">2011-09-19T07:32:45Z</dcterms:created>
  <dcterms:modified xsi:type="dcterms:W3CDTF">2015-11-13T11:15:37Z</dcterms:modified>
</cp:coreProperties>
</file>